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олеся\Мои документы\Оператор ЭВМ2\Постановления\2021 г\ГО ЧС\"/>
    </mc:Choice>
  </mc:AlternateContent>
  <bookViews>
    <workbookView xWindow="0" yWindow="11595" windowWidth="10005" windowHeight="9705"/>
  </bookViews>
  <sheets>
    <sheet name="табл.8" sheetId="2" r:id="rId1"/>
    <sheet name="табл.9" sheetId="3" r:id="rId2"/>
  </sheets>
  <calcPr calcId="162913" refMode="R1C1"/>
</workbook>
</file>

<file path=xl/calcChain.xml><?xml version="1.0" encoding="utf-8"?>
<calcChain xmlns="http://schemas.openxmlformats.org/spreadsheetml/2006/main">
  <c r="J19" i="2" l="1"/>
  <c r="K19" i="2"/>
  <c r="L19" i="2"/>
  <c r="M19" i="2"/>
  <c r="N19" i="2"/>
  <c r="O19" i="2"/>
  <c r="Q19" i="2"/>
  <c r="R19" i="2"/>
  <c r="S19" i="2"/>
  <c r="P19" i="2"/>
  <c r="I24" i="2"/>
  <c r="S18" i="2" l="1"/>
  <c r="Q18" i="2"/>
  <c r="R18" i="2"/>
  <c r="I20" i="2"/>
  <c r="I21" i="2"/>
  <c r="I22" i="2"/>
  <c r="I23" i="2"/>
  <c r="I25" i="2"/>
  <c r="I26" i="2"/>
  <c r="I14" i="2"/>
  <c r="I15" i="2"/>
  <c r="I16" i="2"/>
  <c r="I17" i="2"/>
  <c r="Q13" i="2"/>
  <c r="Q12" i="2" s="1"/>
  <c r="R13" i="2"/>
  <c r="R12" i="2" s="1"/>
  <c r="S13" i="2"/>
  <c r="S12" i="2" s="1"/>
  <c r="P13" i="2"/>
  <c r="P12" i="2" s="1"/>
  <c r="L21" i="3" s="1"/>
  <c r="L18" i="3" s="1"/>
  <c r="P18" i="2"/>
  <c r="O13" i="2"/>
  <c r="O12" i="2" s="1"/>
  <c r="K21" i="3" s="1"/>
  <c r="K18" i="3" s="1"/>
  <c r="O18" i="2"/>
  <c r="E12" i="3"/>
  <c r="E13" i="3"/>
  <c r="E15" i="3"/>
  <c r="E16" i="3"/>
  <c r="E17" i="3"/>
  <c r="E19" i="3"/>
  <c r="E20" i="3"/>
  <c r="E22" i="3"/>
  <c r="E23" i="3"/>
  <c r="E24" i="3"/>
  <c r="E26" i="3"/>
  <c r="E27" i="3"/>
  <c r="E29" i="3"/>
  <c r="E30" i="3"/>
  <c r="E31" i="3"/>
  <c r="J18" i="2"/>
  <c r="F28" i="3" s="1"/>
  <c r="F25" i="3" s="1"/>
  <c r="K18" i="2"/>
  <c r="G28" i="3" s="1"/>
  <c r="G25" i="3" s="1"/>
  <c r="N18" i="2"/>
  <c r="L18" i="2"/>
  <c r="H28" i="3" s="1"/>
  <c r="H25" i="3" s="1"/>
  <c r="K13" i="2"/>
  <c r="K12" i="2" s="1"/>
  <c r="G21" i="3" s="1"/>
  <c r="L13" i="2"/>
  <c r="L12" i="2" s="1"/>
  <c r="M13" i="2"/>
  <c r="M12" i="2"/>
  <c r="N13" i="2"/>
  <c r="J13" i="2"/>
  <c r="J12" i="2" s="1"/>
  <c r="M18" i="2"/>
  <c r="I28" i="3" s="1"/>
  <c r="I25" i="3" s="1"/>
  <c r="I21" i="3"/>
  <c r="M11" i="2" l="1"/>
  <c r="M10" i="2" s="1"/>
  <c r="K11" i="2"/>
  <c r="K10" i="2" s="1"/>
  <c r="I14" i="3"/>
  <c r="I11" i="3" s="1"/>
  <c r="G14" i="3"/>
  <c r="G11" i="3" s="1"/>
  <c r="G18" i="3"/>
  <c r="F21" i="3"/>
  <c r="J11" i="2"/>
  <c r="J10" i="2" s="1"/>
  <c r="H21" i="3"/>
  <c r="L11" i="2"/>
  <c r="L10" i="2" s="1"/>
  <c r="I18" i="3"/>
  <c r="S11" i="2"/>
  <c r="S10" i="2" s="1"/>
  <c r="R11" i="2"/>
  <c r="R10" i="2" s="1"/>
  <c r="I13" i="2"/>
  <c r="Q11" i="2"/>
  <c r="Q10" i="2" s="1"/>
  <c r="N12" i="2"/>
  <c r="J21" i="3" s="1"/>
  <c r="J18" i="3" s="1"/>
  <c r="O11" i="2"/>
  <c r="O10" i="2" s="1"/>
  <c r="K28" i="3"/>
  <c r="K25" i="3" s="1"/>
  <c r="L28" i="3"/>
  <c r="P11" i="2"/>
  <c r="P10" i="2" s="1"/>
  <c r="J28" i="3"/>
  <c r="I18" i="2"/>
  <c r="I19" i="2"/>
  <c r="F14" i="3" l="1"/>
  <c r="F11" i="3" s="1"/>
  <c r="F18" i="3"/>
  <c r="H18" i="3"/>
  <c r="H14" i="3"/>
  <c r="H11" i="3" s="1"/>
  <c r="I12" i="2"/>
  <c r="N11" i="2"/>
  <c r="N10" i="2" s="1"/>
  <c r="I10" i="2" s="1"/>
  <c r="E21" i="3"/>
  <c r="K14" i="3"/>
  <c r="K11" i="3" s="1"/>
  <c r="L25" i="3"/>
  <c r="L14" i="3"/>
  <c r="L11" i="3" s="1"/>
  <c r="I11" i="2"/>
  <c r="E28" i="3"/>
  <c r="J25" i="3"/>
  <c r="E25" i="3" s="1"/>
  <c r="J14" i="3"/>
  <c r="J11" i="3" s="1"/>
  <c r="E18" i="3" l="1"/>
  <c r="E11" i="3"/>
  <c r="E14" i="3"/>
</calcChain>
</file>

<file path=xl/sharedStrings.xml><?xml version="1.0" encoding="utf-8"?>
<sst xmlns="http://schemas.openxmlformats.org/spreadsheetml/2006/main" count="135" uniqueCount="77">
  <si>
    <t>Ресурсное обеспечение</t>
  </si>
  <si>
    <t>Статус</t>
  </si>
  <si>
    <t>Ответственный исполнитель, соисполнители</t>
  </si>
  <si>
    <t>Расходы (тыс. руб.), годы</t>
  </si>
  <si>
    <t>ГРБС</t>
  </si>
  <si>
    <t>РзПр</t>
  </si>
  <si>
    <t>ЦСР</t>
  </si>
  <si>
    <t>ВР</t>
  </si>
  <si>
    <t>X</t>
  </si>
  <si>
    <t>Подпрограмма 1</t>
  </si>
  <si>
    <t xml:space="preserve">Всего </t>
  </si>
  <si>
    <t>Подпрограмма 2</t>
  </si>
  <si>
    <t>КБК</t>
  </si>
  <si>
    <t>Информация</t>
  </si>
  <si>
    <t>№ п/п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</si>
  <si>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</si>
  <si>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</si>
  <si>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</si>
  <si>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</si>
  <si>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республиканский бюджет</t>
  </si>
  <si>
    <t xml:space="preserve">местный бюджет (при участии муниципальных образований в реализации государственной программы) 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</si>
  <si>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</si>
  <si>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</si>
  <si>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</si>
  <si>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ВСЕГО:</t>
  </si>
  <si>
    <t xml:space="preserve">   </t>
  </si>
  <si>
    <t>Х</t>
  </si>
  <si>
    <t>реализация муниципальной программы за счет средств районного бюджета</t>
  </si>
  <si>
    <t>Наименование муниципальной программы, подпрограммы</t>
  </si>
  <si>
    <t xml:space="preserve"> Администрация местного самоуправления  Моздокского района</t>
  </si>
  <si>
    <t>Предупреждение и ликвидация последствий чрезвычайных ситуаций природного и техногенного характераи обеспечение первичных мер пожарной безопасности в Моздокском районе</t>
  </si>
  <si>
    <t>Обеспечение создания условий для реализации  муниципальной программы " Обеспечение мероприятий гражданской обороны, предупреждения и ликвидации последствий ЧС на территории Моздокского района"</t>
  </si>
  <si>
    <t>0309</t>
  </si>
  <si>
    <t>111</t>
  </si>
  <si>
    <t>242</t>
  </si>
  <si>
    <t>244</t>
  </si>
  <si>
    <t>851</t>
  </si>
  <si>
    <t>ЕДДС  Моздокского района</t>
  </si>
  <si>
    <t>Муниципальная программа</t>
  </si>
  <si>
    <t>об источниках финансирования в случае привлечения средств федерального бюджета, местных бюджетов, бюджетов государственных внебюджетных фондов, иных внебюджетных источников, а также в случае участия в реализации муниципальной программы муниципальных образований</t>
  </si>
  <si>
    <t>(наименование муниципальной программы)</t>
  </si>
  <si>
    <t xml:space="preserve">Наименование муниципальной программы, подпрограммы, муниципальной программы </t>
  </si>
  <si>
    <t>Обеспечение создания условий для реализации  муниципальной программы " Обеспечение мероприятий гражданской обороны, предупреждения и ликвидации последствий чрезвычайных ситуаций на территории Моздокского района в 2015-2019 г.г."</t>
  </si>
  <si>
    <t>8</t>
  </si>
  <si>
    <t>Мероприятие (направление расходов)</t>
  </si>
  <si>
    <t xml:space="preserve">Расходы на информирование населения, приобретение средств оповещения и сигнализации 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</si>
  <si>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</si>
  <si>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05 1 01 65210</t>
  </si>
  <si>
    <t>05 1 00 00000</t>
  </si>
  <si>
    <t>05 2 00 00000</t>
  </si>
  <si>
    <t>Администрация местного самоуправления Моздокского района</t>
  </si>
  <si>
    <t>05 1 01 65220</t>
  </si>
  <si>
    <t>05 1 01 65230</t>
  </si>
  <si>
    <t>05 1 01 65260</t>
  </si>
  <si>
    <t>Расходы на содержание МКУ "ЕДДС Моздокского района"</t>
  </si>
  <si>
    <t>Основное мероприятие 1</t>
  </si>
  <si>
    <t xml:space="preserve">Основное мероприятие 1 </t>
  </si>
  <si>
    <t>05 2 01 65240</t>
  </si>
  <si>
    <t>05 1 01 00000</t>
  </si>
  <si>
    <t>05 2 01 00000</t>
  </si>
  <si>
    <t>119</t>
  </si>
  <si>
    <t>"Участие в предупреждении и ликвидации последствий чрезвычайных ситуаций на территории Моздокского района"</t>
  </si>
  <si>
    <t>853</t>
  </si>
  <si>
    <t>"Обеспечение работы МКУ "Единая дежурно- диспетчерская  служба Моздокского района""</t>
  </si>
  <si>
    <t>Приложение</t>
  </si>
  <si>
    <t>2015-2020</t>
  </si>
  <si>
    <t>Расходы на приобретение средств индивидуальной защиты АМС Моздокского района и средства обучения руководящего состава ГО района</t>
  </si>
  <si>
    <t>Расходы на ремонт защитных сооружений гражданской обороны</t>
  </si>
  <si>
    <t>к муниципальной программе "Обеспечение мероприятий гражданской обороны, предупреждения и ликвидации чрезвычайных ситуаций на территории Моздокского района в 2015-2021 г.г."</t>
  </si>
  <si>
    <t>"Обеспечение  мероприятий гражданской обороны, предупреждения и ликвидации последствий чрезвычайных ситуаций на территории Моздокского района в 2015-2021 г.г."</t>
  </si>
  <si>
    <t xml:space="preserve">Обеспечение мероприятий  гражданской обороны,  предупреждения и ликвидации последствий чрезвычайных ситуаций на территории Моздокского района в 2015-2021г.г." </t>
  </si>
  <si>
    <t>к муниципальной программе "Обеспечение мероприятий гражданской обороны, предупреждения и ликвидации чрезвычайных ситуаций на территории Моздокского района."</t>
  </si>
  <si>
    <t>"Обеспечение 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</si>
  <si>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Обеспечение мероприятий  гражданской обороны,  предупреждения и ликвидации последствий чрезвычайных ситуаций на территории Моздокского района" </t>
  </si>
  <si>
    <t>2015-2024</t>
  </si>
  <si>
    <t>247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</si>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</sst>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_р_."/>
    <numFmt numFmtId="166" formatCode="#,##0.0\ _₽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/>
    <xf numFmtId="49" fontId="5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7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6" fillId="0" borderId="0" xfId="0" applyFont="1" applyFill="1"/>
    <xf numFmtId="0" fontId="2" fillId="0" borderId="1" xfId="0" applyFont="1" applyFill="1" applyBorder="1" applyAlignment="1">
      <alignment horizontal="center"/>
    </xf>
    <xf numFmtId="0" fontId="1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topLeftCell="C4" workbookViewId="0">
      <selection activeCell="C12" sqref="A12:XFD12"/>
    </sheetView>
  </sheetViews>
  <sheetFormatPr defaultColWidth="8.85546875" defaultRowHeight="57" customHeight="1" x14ac:dyDescent="0.2"/>
  <cols>
    <col min="1" max="1" width="0.28515625" style="31" hidden="1" customWidth="1"/>
    <col min="2" max="2" width="15.85546875" style="31" customWidth="1"/>
    <col min="3" max="3" width="34.42578125" style="33" customWidth="1"/>
    <col min="4" max="4" width="18.7109375" style="31" customWidth="1"/>
    <col min="5" max="5" width="6.42578125" style="31" customWidth="1"/>
    <col min="6" max="6" width="5.85546875" style="34" customWidth="1"/>
    <col min="7" max="7" width="12.7109375" style="34" customWidth="1"/>
    <col min="8" max="8" width="5.28515625" style="34" customWidth="1"/>
    <col min="9" max="9" width="12.42578125" style="34" customWidth="1"/>
    <col min="10" max="10" width="11.5703125" style="35" customWidth="1"/>
    <col min="11" max="11" width="12.28515625" style="35" customWidth="1"/>
    <col min="12" max="12" width="11.85546875" style="35" customWidth="1"/>
    <col min="13" max="13" width="10.140625" style="31" bestFit="1" customWidth="1"/>
    <col min="14" max="16" width="11" style="31" customWidth="1"/>
    <col min="17" max="19" width="8.85546875" style="63"/>
    <col min="20" max="16384" width="8.85546875" style="31"/>
  </cols>
  <sheetData>
    <row r="1" spans="1:19" ht="13.15" customHeight="1" x14ac:dyDescent="0.2">
      <c r="H1" s="31"/>
      <c r="I1" s="5"/>
      <c r="J1" s="5"/>
      <c r="K1" s="5"/>
      <c r="L1" s="65" t="s">
        <v>76</v>
      </c>
      <c r="M1" s="65"/>
      <c r="N1" s="65"/>
      <c r="O1" s="65"/>
      <c r="P1" s="65"/>
      <c r="Q1" s="65"/>
      <c r="R1" s="65"/>
      <c r="S1" s="65"/>
    </row>
    <row r="2" spans="1:19" ht="45.6" customHeight="1" x14ac:dyDescent="0.2">
      <c r="D2" s="5"/>
      <c r="E2" s="5"/>
      <c r="F2" s="5"/>
      <c r="G2" s="12"/>
      <c r="H2" s="31"/>
      <c r="I2" s="37"/>
      <c r="J2" s="56"/>
      <c r="K2" s="56"/>
      <c r="L2" s="66" t="s">
        <v>71</v>
      </c>
      <c r="M2" s="66"/>
      <c r="N2" s="66"/>
      <c r="O2" s="66"/>
      <c r="P2" s="66"/>
      <c r="Q2" s="66"/>
      <c r="R2" s="66"/>
      <c r="S2" s="66"/>
    </row>
    <row r="3" spans="1:19" s="57" customFormat="1" ht="13.15" customHeight="1" x14ac:dyDescent="0.3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57" customFormat="1" ht="13.9" customHeight="1" x14ac:dyDescent="0.3">
      <c r="B4" s="67" t="s">
        <v>27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57" customFormat="1" ht="28.9" customHeight="1" x14ac:dyDescent="0.3">
      <c r="B5" s="68" t="s">
        <v>72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3.9" customHeight="1" x14ac:dyDescent="0.2">
      <c r="B6" s="6"/>
      <c r="C6" s="26"/>
      <c r="D6" s="7"/>
      <c r="E6" s="7"/>
      <c r="F6" s="8"/>
      <c r="G6" s="8"/>
      <c r="H6" s="8"/>
      <c r="I6" s="8"/>
      <c r="J6" s="13"/>
      <c r="K6" s="13"/>
      <c r="L6" s="13"/>
    </row>
    <row r="7" spans="1:19" ht="16.899999999999999" customHeight="1" x14ac:dyDescent="0.2">
      <c r="A7" s="81" t="s">
        <v>1</v>
      </c>
      <c r="B7" s="80" t="s">
        <v>1</v>
      </c>
      <c r="C7" s="82" t="s">
        <v>28</v>
      </c>
      <c r="D7" s="80" t="s">
        <v>2</v>
      </c>
      <c r="E7" s="78" t="s">
        <v>12</v>
      </c>
      <c r="F7" s="78"/>
      <c r="G7" s="78"/>
      <c r="H7" s="78"/>
      <c r="I7" s="80" t="s">
        <v>3</v>
      </c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23.45" customHeight="1" x14ac:dyDescent="0.2">
      <c r="A8" s="81"/>
      <c r="B8" s="80"/>
      <c r="C8" s="82"/>
      <c r="D8" s="80"/>
      <c r="E8" s="61" t="s">
        <v>4</v>
      </c>
      <c r="F8" s="15" t="s">
        <v>5</v>
      </c>
      <c r="G8" s="15" t="s">
        <v>6</v>
      </c>
      <c r="H8" s="15" t="s">
        <v>7</v>
      </c>
      <c r="I8" s="15" t="s">
        <v>74</v>
      </c>
      <c r="J8" s="16">
        <v>2015</v>
      </c>
      <c r="K8" s="16">
        <v>2016</v>
      </c>
      <c r="L8" s="16">
        <v>2017</v>
      </c>
      <c r="M8" s="25">
        <v>2018</v>
      </c>
      <c r="N8" s="25">
        <v>2019</v>
      </c>
      <c r="O8" s="25">
        <v>2020</v>
      </c>
      <c r="P8" s="25">
        <v>2021</v>
      </c>
      <c r="Q8" s="25">
        <v>2022</v>
      </c>
      <c r="R8" s="25">
        <v>2023</v>
      </c>
      <c r="S8" s="25">
        <v>2024</v>
      </c>
    </row>
    <row r="9" spans="1:19" ht="16.149999999999999" customHeight="1" x14ac:dyDescent="0.2">
      <c r="A9" s="29"/>
      <c r="B9" s="61">
        <v>1</v>
      </c>
      <c r="C9" s="62">
        <v>2</v>
      </c>
      <c r="D9" s="61">
        <v>3</v>
      </c>
      <c r="E9" s="61">
        <v>4</v>
      </c>
      <c r="F9" s="15">
        <v>5</v>
      </c>
      <c r="G9" s="15">
        <v>6</v>
      </c>
      <c r="H9" s="15">
        <v>7</v>
      </c>
      <c r="I9" s="15" t="s">
        <v>43</v>
      </c>
      <c r="J9" s="16">
        <v>9</v>
      </c>
      <c r="K9" s="16">
        <v>10</v>
      </c>
      <c r="L9" s="16">
        <v>11</v>
      </c>
      <c r="M9" s="58">
        <v>12</v>
      </c>
      <c r="N9" s="58">
        <v>13</v>
      </c>
      <c r="O9" s="25">
        <v>14</v>
      </c>
      <c r="P9" s="58">
        <v>15</v>
      </c>
      <c r="Q9" s="25">
        <v>16</v>
      </c>
      <c r="R9" s="25">
        <v>17</v>
      </c>
      <c r="S9" s="25">
        <v>18</v>
      </c>
    </row>
    <row r="10" spans="1:19" s="59" customFormat="1" ht="37.9" customHeight="1" x14ac:dyDescent="0.25">
      <c r="A10" s="30"/>
      <c r="B10" s="79" t="s">
        <v>38</v>
      </c>
      <c r="C10" s="83" t="s">
        <v>73</v>
      </c>
      <c r="D10" s="60" t="s">
        <v>24</v>
      </c>
      <c r="E10" s="60" t="s">
        <v>8</v>
      </c>
      <c r="F10" s="17" t="s">
        <v>8</v>
      </c>
      <c r="G10" s="17" t="s">
        <v>8</v>
      </c>
      <c r="H10" s="17" t="s">
        <v>8</v>
      </c>
      <c r="I10" s="38">
        <f>J10+K10+L10+M10+N10+O10+P10+Q10+R10+S10</f>
        <v>28323.200000000001</v>
      </c>
      <c r="J10" s="38">
        <f t="shared" ref="J10:S10" si="0">J11</f>
        <v>1383.8999999999999</v>
      </c>
      <c r="K10" s="38">
        <f t="shared" si="0"/>
        <v>1355.4</v>
      </c>
      <c r="L10" s="38">
        <f t="shared" si="0"/>
        <v>1730.5</v>
      </c>
      <c r="M10" s="38">
        <f t="shared" si="0"/>
        <v>2641.7</v>
      </c>
      <c r="N10" s="38">
        <f t="shared" si="0"/>
        <v>3196.4</v>
      </c>
      <c r="O10" s="38">
        <f t="shared" si="0"/>
        <v>3356.1000000000004</v>
      </c>
      <c r="P10" s="64">
        <f t="shared" si="0"/>
        <v>4010.7999999999997</v>
      </c>
      <c r="Q10" s="38">
        <f t="shared" si="0"/>
        <v>3594.4000000000005</v>
      </c>
      <c r="R10" s="38">
        <f t="shared" si="0"/>
        <v>3594.4000000000005</v>
      </c>
      <c r="S10" s="38">
        <f t="shared" si="0"/>
        <v>3459.6</v>
      </c>
    </row>
    <row r="11" spans="1:19" s="59" customFormat="1" ht="60" customHeight="1" x14ac:dyDescent="0.25">
      <c r="A11" s="30"/>
      <c r="B11" s="79"/>
      <c r="C11" s="83"/>
      <c r="D11" s="60" t="s">
        <v>29</v>
      </c>
      <c r="E11" s="60">
        <v>522</v>
      </c>
      <c r="F11" s="17" t="s">
        <v>26</v>
      </c>
      <c r="G11" s="17" t="s">
        <v>26</v>
      </c>
      <c r="H11" s="17" t="s">
        <v>26</v>
      </c>
      <c r="I11" s="38">
        <f t="shared" ref="I11:I16" si="1">J11+K11+L11+M11+N11+O11+P11+Q11+R11+S11</f>
        <v>28323.200000000001</v>
      </c>
      <c r="J11" s="38">
        <f t="shared" ref="J11:S11" si="2">J12+J18</f>
        <v>1383.8999999999999</v>
      </c>
      <c r="K11" s="38">
        <f t="shared" si="2"/>
        <v>1355.4</v>
      </c>
      <c r="L11" s="38">
        <f t="shared" si="2"/>
        <v>1730.5</v>
      </c>
      <c r="M11" s="38">
        <f t="shared" si="2"/>
        <v>2641.7</v>
      </c>
      <c r="N11" s="38">
        <f t="shared" si="2"/>
        <v>3196.4</v>
      </c>
      <c r="O11" s="38">
        <f t="shared" si="2"/>
        <v>3356.1000000000004</v>
      </c>
      <c r="P11" s="38">
        <f t="shared" si="2"/>
        <v>4010.7999999999997</v>
      </c>
      <c r="Q11" s="38">
        <f t="shared" si="2"/>
        <v>3594.4000000000005</v>
      </c>
      <c r="R11" s="38">
        <f t="shared" si="2"/>
        <v>3594.4000000000005</v>
      </c>
      <c r="S11" s="38">
        <f t="shared" si="2"/>
        <v>3459.6</v>
      </c>
    </row>
    <row r="12" spans="1:19" ht="78.75" customHeight="1" x14ac:dyDescent="0.2">
      <c r="A12" s="29" t="s">
        <v>9</v>
      </c>
      <c r="B12" s="18" t="s">
        <v>9</v>
      </c>
      <c r="C12" s="27" t="s">
        <v>30</v>
      </c>
      <c r="D12" s="18" t="s">
        <v>10</v>
      </c>
      <c r="E12" s="18" t="s">
        <v>8</v>
      </c>
      <c r="F12" s="19" t="s">
        <v>8</v>
      </c>
      <c r="G12" s="19" t="s">
        <v>48</v>
      </c>
      <c r="H12" s="19" t="s">
        <v>8</v>
      </c>
      <c r="I12" s="38">
        <f t="shared" si="1"/>
        <v>1275.7</v>
      </c>
      <c r="J12" s="39">
        <f t="shared" ref="J12:S12" si="3">J13</f>
        <v>245.1</v>
      </c>
      <c r="K12" s="39">
        <f t="shared" si="3"/>
        <v>85</v>
      </c>
      <c r="L12" s="39">
        <f t="shared" si="3"/>
        <v>56.1</v>
      </c>
      <c r="M12" s="39">
        <f t="shared" si="3"/>
        <v>15</v>
      </c>
      <c r="N12" s="39">
        <f t="shared" si="3"/>
        <v>24.5</v>
      </c>
      <c r="O12" s="39">
        <f t="shared" si="3"/>
        <v>100</v>
      </c>
      <c r="P12" s="39">
        <f t="shared" si="3"/>
        <v>510</v>
      </c>
      <c r="Q12" s="39">
        <f t="shared" si="3"/>
        <v>80</v>
      </c>
      <c r="R12" s="39">
        <f t="shared" si="3"/>
        <v>80</v>
      </c>
      <c r="S12" s="39">
        <f t="shared" si="3"/>
        <v>80</v>
      </c>
    </row>
    <row r="13" spans="1:19" ht="57" customHeight="1" x14ac:dyDescent="0.2">
      <c r="A13" s="29"/>
      <c r="B13" s="43" t="s">
        <v>55</v>
      </c>
      <c r="C13" s="44" t="s">
        <v>61</v>
      </c>
      <c r="D13" s="18" t="s">
        <v>17</v>
      </c>
      <c r="E13" s="18">
        <v>522</v>
      </c>
      <c r="F13" s="19" t="s">
        <v>26</v>
      </c>
      <c r="G13" s="19" t="s">
        <v>58</v>
      </c>
      <c r="H13" s="19" t="s">
        <v>26</v>
      </c>
      <c r="I13" s="38">
        <f t="shared" si="1"/>
        <v>1275.7</v>
      </c>
      <c r="J13" s="39">
        <f t="shared" ref="J13:S13" si="4">J14+J15+J16+J17</f>
        <v>245.1</v>
      </c>
      <c r="K13" s="39">
        <f t="shared" si="4"/>
        <v>85</v>
      </c>
      <c r="L13" s="39">
        <f t="shared" si="4"/>
        <v>56.1</v>
      </c>
      <c r="M13" s="39">
        <f t="shared" si="4"/>
        <v>15</v>
      </c>
      <c r="N13" s="39">
        <f t="shared" si="4"/>
        <v>24.5</v>
      </c>
      <c r="O13" s="39">
        <f t="shared" si="4"/>
        <v>100</v>
      </c>
      <c r="P13" s="39">
        <f t="shared" si="4"/>
        <v>510</v>
      </c>
      <c r="Q13" s="39">
        <f t="shared" si="4"/>
        <v>80</v>
      </c>
      <c r="R13" s="39">
        <f t="shared" si="4"/>
        <v>80</v>
      </c>
      <c r="S13" s="39">
        <f t="shared" si="4"/>
        <v>80</v>
      </c>
    </row>
    <row r="14" spans="1:19" ht="57" customHeight="1" x14ac:dyDescent="0.2">
      <c r="A14" s="29"/>
      <c r="B14" s="75" t="s">
        <v>44</v>
      </c>
      <c r="C14" s="28" t="s">
        <v>45</v>
      </c>
      <c r="D14" s="73" t="s">
        <v>50</v>
      </c>
      <c r="E14" s="20">
        <v>522</v>
      </c>
      <c r="F14" s="21" t="s">
        <v>32</v>
      </c>
      <c r="G14" s="21" t="s">
        <v>47</v>
      </c>
      <c r="H14" s="21" t="s">
        <v>35</v>
      </c>
      <c r="I14" s="38">
        <f t="shared" si="1"/>
        <v>210</v>
      </c>
      <c r="J14" s="40">
        <v>20</v>
      </c>
      <c r="K14" s="40">
        <v>30</v>
      </c>
      <c r="L14" s="40">
        <v>0</v>
      </c>
      <c r="M14" s="41">
        <v>0</v>
      </c>
      <c r="N14" s="41">
        <v>0</v>
      </c>
      <c r="O14" s="55">
        <v>30</v>
      </c>
      <c r="P14" s="41">
        <v>100</v>
      </c>
      <c r="Q14" s="41">
        <v>10</v>
      </c>
      <c r="R14" s="41">
        <v>10</v>
      </c>
      <c r="S14" s="41">
        <v>10</v>
      </c>
    </row>
    <row r="15" spans="1:19" ht="57" customHeight="1" x14ac:dyDescent="0.2">
      <c r="A15" s="29"/>
      <c r="B15" s="76"/>
      <c r="C15" s="48" t="s">
        <v>66</v>
      </c>
      <c r="D15" s="73"/>
      <c r="E15" s="20">
        <v>522</v>
      </c>
      <c r="F15" s="21" t="s">
        <v>32</v>
      </c>
      <c r="G15" s="21" t="s">
        <v>51</v>
      </c>
      <c r="H15" s="21">
        <v>244</v>
      </c>
      <c r="I15" s="38">
        <f t="shared" si="1"/>
        <v>445.6</v>
      </c>
      <c r="J15" s="40">
        <v>10</v>
      </c>
      <c r="K15" s="40">
        <v>50</v>
      </c>
      <c r="L15" s="40">
        <v>56.1</v>
      </c>
      <c r="M15" s="41">
        <v>15</v>
      </c>
      <c r="N15" s="41">
        <v>24.5</v>
      </c>
      <c r="O15" s="55">
        <v>70</v>
      </c>
      <c r="P15" s="41">
        <v>10</v>
      </c>
      <c r="Q15" s="41">
        <v>70</v>
      </c>
      <c r="R15" s="41">
        <v>70</v>
      </c>
      <c r="S15" s="41">
        <v>70</v>
      </c>
    </row>
    <row r="16" spans="1:19" ht="57" customHeight="1" x14ac:dyDescent="0.2">
      <c r="A16" s="29" t="s">
        <v>9</v>
      </c>
      <c r="B16" s="76"/>
      <c r="C16" s="28" t="s">
        <v>46</v>
      </c>
      <c r="D16" s="73"/>
      <c r="E16" s="20">
        <v>522</v>
      </c>
      <c r="F16" s="21" t="s">
        <v>32</v>
      </c>
      <c r="G16" s="21" t="s">
        <v>52</v>
      </c>
      <c r="H16" s="21">
        <v>244</v>
      </c>
      <c r="I16" s="38">
        <f t="shared" si="1"/>
        <v>620.1</v>
      </c>
      <c r="J16" s="42">
        <v>215.1</v>
      </c>
      <c r="K16" s="42">
        <v>5</v>
      </c>
      <c r="L16" s="42">
        <v>0</v>
      </c>
      <c r="M16" s="41">
        <v>0</v>
      </c>
      <c r="N16" s="41">
        <v>0</v>
      </c>
      <c r="O16" s="55">
        <v>0</v>
      </c>
      <c r="P16" s="41">
        <v>400</v>
      </c>
      <c r="Q16" s="25"/>
      <c r="R16" s="25"/>
      <c r="S16" s="25"/>
    </row>
    <row r="17" spans="1:19" ht="30" customHeight="1" x14ac:dyDescent="0.2">
      <c r="A17" s="29"/>
      <c r="B17" s="77"/>
      <c r="C17" s="28" t="s">
        <v>67</v>
      </c>
      <c r="D17" s="74"/>
      <c r="E17" s="20">
        <v>522</v>
      </c>
      <c r="F17" s="21" t="s">
        <v>32</v>
      </c>
      <c r="G17" s="21" t="s">
        <v>53</v>
      </c>
      <c r="H17" s="21" t="s">
        <v>35</v>
      </c>
      <c r="I17" s="38">
        <f>J17+K17+L17+M17+N17+O17+P17+Q17+R17+S17</f>
        <v>0</v>
      </c>
      <c r="J17" s="40">
        <v>0</v>
      </c>
      <c r="K17" s="40">
        <v>0</v>
      </c>
      <c r="L17" s="40">
        <v>0</v>
      </c>
      <c r="M17" s="41">
        <v>0</v>
      </c>
      <c r="N17" s="41">
        <v>0</v>
      </c>
      <c r="O17" s="55">
        <v>0</v>
      </c>
      <c r="P17" s="41">
        <v>0</v>
      </c>
      <c r="Q17" s="25"/>
      <c r="R17" s="25"/>
      <c r="S17" s="25"/>
    </row>
    <row r="18" spans="1:19" ht="57" customHeight="1" x14ac:dyDescent="0.2">
      <c r="A18" s="29" t="s">
        <v>9</v>
      </c>
      <c r="B18" s="18" t="s">
        <v>11</v>
      </c>
      <c r="C18" s="27" t="s">
        <v>42</v>
      </c>
      <c r="D18" s="18" t="s">
        <v>10</v>
      </c>
      <c r="E18" s="60" t="s">
        <v>8</v>
      </c>
      <c r="F18" s="17" t="s">
        <v>8</v>
      </c>
      <c r="G18" s="17" t="s">
        <v>49</v>
      </c>
      <c r="H18" s="17" t="s">
        <v>8</v>
      </c>
      <c r="I18" s="38">
        <f t="shared" ref="I18:I26" si="5">J18+K18+L18+M18+N18+O18+P18+Q18+R18+S18</f>
        <v>27047.5</v>
      </c>
      <c r="J18" s="39">
        <f t="shared" ref="J18:S18" si="6">J19</f>
        <v>1138.8</v>
      </c>
      <c r="K18" s="39">
        <f t="shared" si="6"/>
        <v>1270.4000000000001</v>
      </c>
      <c r="L18" s="39">
        <f t="shared" si="6"/>
        <v>1674.4</v>
      </c>
      <c r="M18" s="39">
        <f t="shared" si="6"/>
        <v>2626.7</v>
      </c>
      <c r="N18" s="39">
        <f t="shared" si="6"/>
        <v>3171.9</v>
      </c>
      <c r="O18" s="39">
        <f t="shared" si="6"/>
        <v>3256.1000000000004</v>
      </c>
      <c r="P18" s="39">
        <f t="shared" si="6"/>
        <v>3500.7999999999997</v>
      </c>
      <c r="Q18" s="39">
        <f t="shared" si="6"/>
        <v>3514.4000000000005</v>
      </c>
      <c r="R18" s="39">
        <f t="shared" si="6"/>
        <v>3514.4000000000005</v>
      </c>
      <c r="S18" s="39">
        <f t="shared" si="6"/>
        <v>3379.6</v>
      </c>
    </row>
    <row r="19" spans="1:19" ht="43.15" customHeight="1" x14ac:dyDescent="0.2">
      <c r="A19" s="29"/>
      <c r="B19" s="43" t="s">
        <v>56</v>
      </c>
      <c r="C19" s="44" t="s">
        <v>63</v>
      </c>
      <c r="D19" s="18" t="s">
        <v>17</v>
      </c>
      <c r="E19" s="60">
        <v>522</v>
      </c>
      <c r="F19" s="17" t="s">
        <v>26</v>
      </c>
      <c r="G19" s="17" t="s">
        <v>59</v>
      </c>
      <c r="H19" s="17" t="s">
        <v>26</v>
      </c>
      <c r="I19" s="38">
        <f t="shared" si="5"/>
        <v>27047.5</v>
      </c>
      <c r="J19" s="39">
        <f t="shared" ref="J19:O19" si="7">J20+J22+J23+J26+J21+J25+J24</f>
        <v>1138.8</v>
      </c>
      <c r="K19" s="39">
        <f t="shared" si="7"/>
        <v>1270.4000000000001</v>
      </c>
      <c r="L19" s="39">
        <f t="shared" si="7"/>
        <v>1674.4</v>
      </c>
      <c r="M19" s="39">
        <f t="shared" si="7"/>
        <v>2626.7</v>
      </c>
      <c r="N19" s="39">
        <f t="shared" si="7"/>
        <v>3171.9</v>
      </c>
      <c r="O19" s="39">
        <f t="shared" si="7"/>
        <v>3256.1000000000004</v>
      </c>
      <c r="P19" s="39">
        <f>P20+P22+P23+P26+P21+P25+P24</f>
        <v>3500.7999999999997</v>
      </c>
      <c r="Q19" s="39">
        <f t="shared" ref="Q19:S19" si="8">Q20+Q22+Q23+Q26+Q21+Q25+Q24</f>
        <v>3514.4000000000005</v>
      </c>
      <c r="R19" s="39">
        <f t="shared" si="8"/>
        <v>3514.4000000000005</v>
      </c>
      <c r="S19" s="39">
        <f t="shared" si="8"/>
        <v>3379.6</v>
      </c>
    </row>
    <row r="20" spans="1:19" ht="31.9" customHeight="1" x14ac:dyDescent="0.2">
      <c r="A20" s="11"/>
      <c r="B20" s="75" t="s">
        <v>44</v>
      </c>
      <c r="C20" s="69" t="s">
        <v>54</v>
      </c>
      <c r="D20" s="72" t="s">
        <v>37</v>
      </c>
      <c r="E20" s="20">
        <v>522</v>
      </c>
      <c r="F20" s="21" t="s">
        <v>32</v>
      </c>
      <c r="G20" s="21" t="s">
        <v>57</v>
      </c>
      <c r="H20" s="21" t="s">
        <v>33</v>
      </c>
      <c r="I20" s="38">
        <f t="shared" si="5"/>
        <v>16699.899999999998</v>
      </c>
      <c r="J20" s="40">
        <v>555.5</v>
      </c>
      <c r="K20" s="40">
        <v>597.4</v>
      </c>
      <c r="L20" s="40">
        <v>893</v>
      </c>
      <c r="M20" s="40">
        <v>1578.7</v>
      </c>
      <c r="N20" s="40">
        <v>2068.4</v>
      </c>
      <c r="O20" s="55">
        <v>2122.1</v>
      </c>
      <c r="P20" s="55">
        <v>2246.4</v>
      </c>
      <c r="Q20" s="55">
        <v>2246.4</v>
      </c>
      <c r="R20" s="55">
        <v>2246.4</v>
      </c>
      <c r="S20" s="55">
        <v>2145.6</v>
      </c>
    </row>
    <row r="21" spans="1:19" ht="31.9" customHeight="1" x14ac:dyDescent="0.2">
      <c r="A21" s="11"/>
      <c r="B21" s="76"/>
      <c r="C21" s="70"/>
      <c r="D21" s="73"/>
      <c r="E21" s="20">
        <v>522</v>
      </c>
      <c r="F21" s="21" t="s">
        <v>32</v>
      </c>
      <c r="G21" s="21" t="s">
        <v>57</v>
      </c>
      <c r="H21" s="21" t="s">
        <v>60</v>
      </c>
      <c r="I21" s="38">
        <f t="shared" si="5"/>
        <v>4784.1000000000004</v>
      </c>
      <c r="J21" s="40">
        <v>0</v>
      </c>
      <c r="K21" s="40">
        <v>206.9</v>
      </c>
      <c r="L21" s="40">
        <v>287</v>
      </c>
      <c r="M21" s="40">
        <v>432.6</v>
      </c>
      <c r="N21" s="40">
        <v>606.5</v>
      </c>
      <c r="O21" s="55">
        <v>637.20000000000005</v>
      </c>
      <c r="P21" s="55">
        <v>656.3</v>
      </c>
      <c r="Q21" s="55">
        <v>656.3</v>
      </c>
      <c r="R21" s="55">
        <v>656.3</v>
      </c>
      <c r="S21" s="55">
        <v>645</v>
      </c>
    </row>
    <row r="22" spans="1:19" ht="31.9" customHeight="1" x14ac:dyDescent="0.2">
      <c r="A22" s="11"/>
      <c r="B22" s="76"/>
      <c r="C22" s="70"/>
      <c r="D22" s="73"/>
      <c r="E22" s="20">
        <v>522</v>
      </c>
      <c r="F22" s="21" t="s">
        <v>32</v>
      </c>
      <c r="G22" s="21" t="s">
        <v>57</v>
      </c>
      <c r="H22" s="21" t="s">
        <v>34</v>
      </c>
      <c r="I22" s="38">
        <f t="shared" si="5"/>
        <v>384.1</v>
      </c>
      <c r="J22" s="40">
        <v>384.1</v>
      </c>
      <c r="K22" s="40">
        <v>0</v>
      </c>
      <c r="L22" s="40">
        <v>0</v>
      </c>
      <c r="M22" s="40">
        <v>0</v>
      </c>
      <c r="N22" s="40">
        <v>0</v>
      </c>
      <c r="O22" s="55">
        <v>0</v>
      </c>
      <c r="P22" s="41"/>
      <c r="Q22" s="41"/>
      <c r="R22" s="41"/>
      <c r="S22" s="41"/>
    </row>
    <row r="23" spans="1:19" ht="31.9" customHeight="1" x14ac:dyDescent="0.2">
      <c r="A23" s="11"/>
      <c r="B23" s="76"/>
      <c r="C23" s="70"/>
      <c r="D23" s="73"/>
      <c r="E23" s="20">
        <v>522</v>
      </c>
      <c r="F23" s="21" t="s">
        <v>32</v>
      </c>
      <c r="G23" s="21" t="s">
        <v>57</v>
      </c>
      <c r="H23" s="21" t="s">
        <v>35</v>
      </c>
      <c r="I23" s="38">
        <f t="shared" si="5"/>
        <v>5042.1000000000004</v>
      </c>
      <c r="J23" s="40">
        <v>198.2</v>
      </c>
      <c r="K23" s="40">
        <v>464</v>
      </c>
      <c r="L23" s="40">
        <v>441.9</v>
      </c>
      <c r="M23" s="40">
        <v>615.4</v>
      </c>
      <c r="N23" s="40">
        <v>493</v>
      </c>
      <c r="O23" s="55">
        <v>496.8</v>
      </c>
      <c r="P23" s="41">
        <v>576</v>
      </c>
      <c r="Q23" s="41">
        <v>585.9</v>
      </c>
      <c r="R23" s="41">
        <v>585.9</v>
      </c>
      <c r="S23" s="41">
        <v>585</v>
      </c>
    </row>
    <row r="24" spans="1:19" ht="31.9" customHeight="1" x14ac:dyDescent="0.2">
      <c r="A24" s="11"/>
      <c r="B24" s="76"/>
      <c r="C24" s="70"/>
      <c r="D24" s="73"/>
      <c r="E24" s="20">
        <v>522</v>
      </c>
      <c r="F24" s="21" t="s">
        <v>32</v>
      </c>
      <c r="G24" s="21" t="s">
        <v>57</v>
      </c>
      <c r="H24" s="21" t="s">
        <v>75</v>
      </c>
      <c r="I24" s="38">
        <f t="shared" si="5"/>
        <v>61.7</v>
      </c>
      <c r="J24" s="40"/>
      <c r="K24" s="40"/>
      <c r="L24" s="40"/>
      <c r="M24" s="40"/>
      <c r="N24" s="40"/>
      <c r="O24" s="55"/>
      <c r="P24" s="41">
        <v>18.100000000000001</v>
      </c>
      <c r="Q24" s="41">
        <v>21.8</v>
      </c>
      <c r="R24" s="41">
        <v>21.8</v>
      </c>
      <c r="S24" s="41"/>
    </row>
    <row r="25" spans="1:19" ht="31.9" customHeight="1" x14ac:dyDescent="0.2">
      <c r="A25" s="11"/>
      <c r="B25" s="76"/>
      <c r="C25" s="70"/>
      <c r="D25" s="73"/>
      <c r="E25" s="20">
        <v>522</v>
      </c>
      <c r="F25" s="21" t="s">
        <v>32</v>
      </c>
      <c r="G25" s="21" t="s">
        <v>57</v>
      </c>
      <c r="H25" s="21" t="s">
        <v>36</v>
      </c>
      <c r="I25" s="38">
        <f t="shared" si="5"/>
        <v>7.6</v>
      </c>
      <c r="J25" s="40">
        <v>0</v>
      </c>
      <c r="K25" s="40">
        <v>1.8</v>
      </c>
      <c r="L25" s="40">
        <v>0.8</v>
      </c>
      <c r="M25" s="40">
        <v>0</v>
      </c>
      <c r="N25" s="40">
        <v>1</v>
      </c>
      <c r="O25" s="55">
        <v>0</v>
      </c>
      <c r="P25" s="41">
        <v>1</v>
      </c>
      <c r="Q25" s="41">
        <v>1</v>
      </c>
      <c r="R25" s="41">
        <v>1</v>
      </c>
      <c r="S25" s="41">
        <v>1</v>
      </c>
    </row>
    <row r="26" spans="1:19" ht="31.9" customHeight="1" x14ac:dyDescent="0.2">
      <c r="A26" s="11"/>
      <c r="B26" s="77"/>
      <c r="C26" s="71"/>
      <c r="D26" s="74"/>
      <c r="E26" s="20">
        <v>522</v>
      </c>
      <c r="F26" s="21" t="s">
        <v>32</v>
      </c>
      <c r="G26" s="21" t="s">
        <v>57</v>
      </c>
      <c r="H26" s="21" t="s">
        <v>62</v>
      </c>
      <c r="I26" s="38">
        <f t="shared" si="5"/>
        <v>68</v>
      </c>
      <c r="J26" s="40">
        <v>1</v>
      </c>
      <c r="K26" s="40">
        <v>0.3</v>
      </c>
      <c r="L26" s="40">
        <v>51.7</v>
      </c>
      <c r="M26" s="40">
        <v>0</v>
      </c>
      <c r="N26" s="40">
        <v>3</v>
      </c>
      <c r="O26" s="55">
        <v>0</v>
      </c>
      <c r="P26" s="41">
        <v>3</v>
      </c>
      <c r="Q26" s="41">
        <v>3</v>
      </c>
      <c r="R26" s="41">
        <v>3</v>
      </c>
      <c r="S26" s="41">
        <v>3</v>
      </c>
    </row>
    <row r="27" spans="1:19" ht="57" customHeight="1" x14ac:dyDescent="0.2">
      <c r="B27" s="32"/>
      <c r="F27" s="31"/>
    </row>
    <row r="28" spans="1:19" ht="57" customHeight="1" x14ac:dyDescent="0.2">
      <c r="B28" s="32"/>
      <c r="F28" s="31"/>
    </row>
    <row r="29" spans="1:19" ht="57" customHeight="1" x14ac:dyDescent="0.2">
      <c r="F29" s="31"/>
    </row>
    <row r="30" spans="1:19" ht="57" customHeight="1" x14ac:dyDescent="0.2">
      <c r="K30" s="36"/>
      <c r="L30" s="36"/>
    </row>
  </sheetData>
  <mergeCells count="18">
    <mergeCell ref="E7:H7"/>
    <mergeCell ref="B10:B11"/>
    <mergeCell ref="I7:S7"/>
    <mergeCell ref="A7:A8"/>
    <mergeCell ref="B7:B8"/>
    <mergeCell ref="C7:C8"/>
    <mergeCell ref="D7:D8"/>
    <mergeCell ref="C10:C11"/>
    <mergeCell ref="C20:C26"/>
    <mergeCell ref="D20:D26"/>
    <mergeCell ref="B14:B17"/>
    <mergeCell ref="D14:D17"/>
    <mergeCell ref="B20:B26"/>
    <mergeCell ref="L1:S1"/>
    <mergeCell ref="L2:S2"/>
    <mergeCell ref="B3:S3"/>
    <mergeCell ref="B4:S4"/>
    <mergeCell ref="B5:S5"/>
  </mergeCells>
  <phoneticPr fontId="10" type="noConversion"/>
  <pageMargins left="0.31496062992125984" right="0.31496062992125984" top="1.1417322834645669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B2" workbookViewId="0">
      <selection activeCell="L11" sqref="L11"/>
    </sheetView>
  </sheetViews>
  <sheetFormatPr defaultColWidth="8.85546875" defaultRowHeight="12.75" x14ac:dyDescent="0.2"/>
  <cols>
    <col min="1" max="1" width="3.85546875" style="2" hidden="1" customWidth="1"/>
    <col min="2" max="2" width="5.28515625" style="3" customWidth="1"/>
    <col min="3" max="3" width="32.7109375" style="2" customWidth="1"/>
    <col min="4" max="4" width="39.42578125" style="2" customWidth="1"/>
    <col min="5" max="8" width="12.5703125" style="51" customWidth="1"/>
    <col min="9" max="10" width="12.5703125" style="2" customWidth="1"/>
    <col min="11" max="16384" width="8.85546875" style="2"/>
  </cols>
  <sheetData>
    <row r="1" spans="1:13" x14ac:dyDescent="0.2">
      <c r="B1" s="50" t="s">
        <v>25</v>
      </c>
      <c r="C1" s="31"/>
      <c r="D1" s="31"/>
      <c r="E1" s="49"/>
      <c r="G1" s="5"/>
      <c r="H1" s="65" t="s">
        <v>64</v>
      </c>
      <c r="I1" s="65"/>
      <c r="J1" s="65"/>
    </row>
    <row r="2" spans="1:13" ht="69.599999999999994" customHeight="1" x14ac:dyDescent="0.2">
      <c r="B2" s="50"/>
      <c r="C2" s="31"/>
      <c r="D2" s="31"/>
      <c r="E2" s="49"/>
      <c r="G2" s="45"/>
      <c r="H2" s="92" t="s">
        <v>68</v>
      </c>
      <c r="I2" s="92"/>
      <c r="J2" s="92"/>
    </row>
    <row r="3" spans="1:13" ht="15.75" x14ac:dyDescent="0.2">
      <c r="A3" s="4"/>
      <c r="B3" s="93" t="s">
        <v>13</v>
      </c>
      <c r="C3" s="93"/>
      <c r="D3" s="93"/>
      <c r="E3" s="93"/>
      <c r="F3" s="93"/>
      <c r="G3" s="93"/>
      <c r="H3" s="93"/>
      <c r="I3" s="93"/>
      <c r="J3" s="93"/>
    </row>
    <row r="4" spans="1:13" ht="53.25" customHeight="1" x14ac:dyDescent="0.2">
      <c r="B4" s="94" t="s">
        <v>39</v>
      </c>
      <c r="C4" s="94"/>
      <c r="D4" s="94"/>
      <c r="E4" s="94"/>
      <c r="F4" s="94"/>
      <c r="G4" s="94"/>
      <c r="H4" s="94"/>
      <c r="I4" s="94"/>
      <c r="J4" s="94"/>
    </row>
    <row r="5" spans="1:13" ht="31.15" customHeight="1" x14ac:dyDescent="0.3">
      <c r="B5" s="68" t="s">
        <v>69</v>
      </c>
      <c r="C5" s="68"/>
      <c r="D5" s="68"/>
      <c r="E5" s="68"/>
      <c r="F5" s="68"/>
      <c r="G5" s="68"/>
      <c r="H5" s="68"/>
      <c r="I5" s="68"/>
      <c r="J5" s="68"/>
      <c r="K5" s="14"/>
      <c r="L5" s="14"/>
      <c r="M5" s="52"/>
    </row>
    <row r="6" spans="1:13" x14ac:dyDescent="0.2">
      <c r="B6" s="95" t="s">
        <v>40</v>
      </c>
      <c r="C6" s="95"/>
      <c r="D6" s="95"/>
      <c r="E6" s="95"/>
      <c r="F6" s="95"/>
      <c r="G6" s="95"/>
      <c r="H6" s="95"/>
      <c r="I6" s="95"/>
      <c r="J6" s="95"/>
    </row>
    <row r="7" spans="1:13" x14ac:dyDescent="0.2">
      <c r="B7" s="10"/>
      <c r="C7" s="31"/>
      <c r="D7" s="31"/>
      <c r="E7" s="49"/>
      <c r="F7" s="49"/>
      <c r="G7" s="49"/>
      <c r="H7" s="49"/>
    </row>
    <row r="8" spans="1:13" ht="12.75" customHeight="1" x14ac:dyDescent="0.2">
      <c r="B8" s="84" t="s">
        <v>14</v>
      </c>
      <c r="C8" s="96" t="s">
        <v>41</v>
      </c>
      <c r="D8" s="96" t="s">
        <v>15</v>
      </c>
      <c r="E8" s="90" t="s">
        <v>16</v>
      </c>
      <c r="F8" s="91"/>
      <c r="G8" s="91"/>
      <c r="H8" s="91"/>
      <c r="I8" s="91"/>
      <c r="J8" s="91"/>
      <c r="K8" s="91"/>
      <c r="L8" s="91"/>
    </row>
    <row r="9" spans="1:13" ht="36" customHeight="1" x14ac:dyDescent="0.2">
      <c r="B9" s="86"/>
      <c r="C9" s="96"/>
      <c r="D9" s="96"/>
      <c r="E9" s="1" t="s">
        <v>65</v>
      </c>
      <c r="F9" s="1">
        <v>2015</v>
      </c>
      <c r="G9" s="1">
        <v>2016</v>
      </c>
      <c r="H9" s="1">
        <v>2017</v>
      </c>
      <c r="I9" s="1">
        <v>2018</v>
      </c>
      <c r="J9" s="1">
        <v>2019</v>
      </c>
      <c r="K9" s="47">
        <v>2020</v>
      </c>
      <c r="L9" s="47">
        <v>2021</v>
      </c>
    </row>
    <row r="10" spans="1:13" x14ac:dyDescent="0.2">
      <c r="B10" s="9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53">
        <v>8</v>
      </c>
      <c r="J10" s="53">
        <v>9</v>
      </c>
      <c r="K10" s="47">
        <v>10</v>
      </c>
      <c r="L10" s="53">
        <v>11</v>
      </c>
    </row>
    <row r="11" spans="1:13" ht="13.9" customHeight="1" x14ac:dyDescent="0.2">
      <c r="B11" s="84"/>
      <c r="C11" s="87" t="s">
        <v>70</v>
      </c>
      <c r="D11" s="22" t="s">
        <v>17</v>
      </c>
      <c r="E11" s="23">
        <f>F11+G11+H11+I11+J11+K11</f>
        <v>13664</v>
      </c>
      <c r="F11" s="23">
        <f t="shared" ref="F11:L11" si="0">F14</f>
        <v>1383.8999999999999</v>
      </c>
      <c r="G11" s="23">
        <f t="shared" si="0"/>
        <v>1355.4</v>
      </c>
      <c r="H11" s="23">
        <f t="shared" si="0"/>
        <v>1730.5</v>
      </c>
      <c r="I11" s="23">
        <f t="shared" si="0"/>
        <v>2641.7</v>
      </c>
      <c r="J11" s="54">
        <f t="shared" si="0"/>
        <v>3196.4</v>
      </c>
      <c r="K11" s="54">
        <f t="shared" si="0"/>
        <v>3356.1000000000004</v>
      </c>
      <c r="L11" s="54">
        <f t="shared" si="0"/>
        <v>4010.7999999999997</v>
      </c>
    </row>
    <row r="12" spans="1:13" ht="24" x14ac:dyDescent="0.2">
      <c r="B12" s="85"/>
      <c r="C12" s="88"/>
      <c r="D12" s="11" t="s">
        <v>18</v>
      </c>
      <c r="E12" s="23">
        <f t="shared" ref="E12:E31" si="1">F12+G12+H12+I12+J12+K12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46"/>
    </row>
    <row r="13" spans="1:13" x14ac:dyDescent="0.2">
      <c r="B13" s="85"/>
      <c r="C13" s="88"/>
      <c r="D13" s="11" t="s">
        <v>19</v>
      </c>
      <c r="E13" s="23">
        <f t="shared" si="1"/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46"/>
    </row>
    <row r="14" spans="1:13" ht="36" x14ac:dyDescent="0.2">
      <c r="B14" s="85"/>
      <c r="C14" s="88"/>
      <c r="D14" s="11" t="s">
        <v>20</v>
      </c>
      <c r="E14" s="23">
        <f t="shared" si="1"/>
        <v>13664</v>
      </c>
      <c r="F14" s="24">
        <f t="shared" ref="F14:L14" si="2">F21+F28</f>
        <v>1383.8999999999999</v>
      </c>
      <c r="G14" s="24">
        <f t="shared" si="2"/>
        <v>1355.4</v>
      </c>
      <c r="H14" s="24">
        <f t="shared" si="2"/>
        <v>1730.5</v>
      </c>
      <c r="I14" s="24">
        <f t="shared" si="2"/>
        <v>2641.7</v>
      </c>
      <c r="J14" s="24">
        <f t="shared" si="2"/>
        <v>3196.4</v>
      </c>
      <c r="K14" s="24">
        <f t="shared" si="2"/>
        <v>3356.1000000000004</v>
      </c>
      <c r="L14" s="24">
        <f t="shared" si="2"/>
        <v>4010.7999999999997</v>
      </c>
    </row>
    <row r="15" spans="1:13" ht="24" x14ac:dyDescent="0.2">
      <c r="B15" s="85"/>
      <c r="C15" s="88"/>
      <c r="D15" s="11" t="s">
        <v>21</v>
      </c>
      <c r="E15" s="23">
        <f t="shared" si="1"/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46"/>
    </row>
    <row r="16" spans="1:13" ht="24" x14ac:dyDescent="0.2">
      <c r="B16" s="85"/>
      <c r="C16" s="88"/>
      <c r="D16" s="11" t="s">
        <v>22</v>
      </c>
      <c r="E16" s="23">
        <f t="shared" si="1"/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46"/>
    </row>
    <row r="17" spans="2:12" x14ac:dyDescent="0.2">
      <c r="B17" s="86"/>
      <c r="C17" s="89"/>
      <c r="D17" s="11" t="s">
        <v>23</v>
      </c>
      <c r="E17" s="23">
        <f t="shared" si="1"/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46"/>
    </row>
    <row r="18" spans="2:12" s="31" customFormat="1" x14ac:dyDescent="0.2">
      <c r="B18" s="1"/>
      <c r="C18" s="22" t="s">
        <v>9</v>
      </c>
      <c r="D18" s="22" t="s">
        <v>17</v>
      </c>
      <c r="E18" s="23">
        <f t="shared" si="1"/>
        <v>525.70000000000005</v>
      </c>
      <c r="F18" s="23">
        <f t="shared" ref="F18:L18" si="3">F21</f>
        <v>245.1</v>
      </c>
      <c r="G18" s="23">
        <f t="shared" si="3"/>
        <v>85</v>
      </c>
      <c r="H18" s="23">
        <f t="shared" si="3"/>
        <v>56.1</v>
      </c>
      <c r="I18" s="23">
        <f t="shared" si="3"/>
        <v>15</v>
      </c>
      <c r="J18" s="23">
        <f t="shared" si="3"/>
        <v>24.5</v>
      </c>
      <c r="K18" s="23">
        <f t="shared" si="3"/>
        <v>100</v>
      </c>
      <c r="L18" s="23">
        <f t="shared" si="3"/>
        <v>510</v>
      </c>
    </row>
    <row r="19" spans="2:12" ht="24" x14ac:dyDescent="0.2">
      <c r="B19" s="84"/>
      <c r="C19" s="84" t="s">
        <v>30</v>
      </c>
      <c r="D19" s="11" t="s">
        <v>18</v>
      </c>
      <c r="E19" s="23">
        <f t="shared" si="1"/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46"/>
    </row>
    <row r="20" spans="2:12" x14ac:dyDescent="0.2">
      <c r="B20" s="85"/>
      <c r="C20" s="85"/>
      <c r="D20" s="11" t="s">
        <v>19</v>
      </c>
      <c r="E20" s="23">
        <f t="shared" si="1"/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46"/>
    </row>
    <row r="21" spans="2:12" ht="36" x14ac:dyDescent="0.2">
      <c r="B21" s="85"/>
      <c r="C21" s="85"/>
      <c r="D21" s="11" t="s">
        <v>20</v>
      </c>
      <c r="E21" s="23">
        <f t="shared" si="1"/>
        <v>525.70000000000005</v>
      </c>
      <c r="F21" s="24">
        <f>табл.8!J12</f>
        <v>245.1</v>
      </c>
      <c r="G21" s="24">
        <f>табл.8!K12</f>
        <v>85</v>
      </c>
      <c r="H21" s="24">
        <f>табл.8!L12</f>
        <v>56.1</v>
      </c>
      <c r="I21" s="24">
        <f>табл.8!M12</f>
        <v>15</v>
      </c>
      <c r="J21" s="24">
        <f>табл.8!N12</f>
        <v>24.5</v>
      </c>
      <c r="K21" s="24">
        <f>табл.8!O12</f>
        <v>100</v>
      </c>
      <c r="L21" s="24">
        <f>табл.8!P12</f>
        <v>510</v>
      </c>
    </row>
    <row r="22" spans="2:12" ht="24" x14ac:dyDescent="0.2">
      <c r="B22" s="85"/>
      <c r="C22" s="85"/>
      <c r="D22" s="11" t="s">
        <v>21</v>
      </c>
      <c r="E22" s="23">
        <f t="shared" si="1"/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46"/>
    </row>
    <row r="23" spans="2:12" ht="24" x14ac:dyDescent="0.2">
      <c r="B23" s="85"/>
      <c r="C23" s="85"/>
      <c r="D23" s="11" t="s">
        <v>22</v>
      </c>
      <c r="E23" s="23">
        <f t="shared" si="1"/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46"/>
    </row>
    <row r="24" spans="2:12" x14ac:dyDescent="0.2">
      <c r="B24" s="86"/>
      <c r="C24" s="86"/>
      <c r="D24" s="11" t="s">
        <v>23</v>
      </c>
      <c r="E24" s="23">
        <f t="shared" si="1"/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46"/>
    </row>
    <row r="25" spans="2:12" s="31" customFormat="1" x14ac:dyDescent="0.2">
      <c r="B25" s="1"/>
      <c r="C25" s="22" t="s">
        <v>11</v>
      </c>
      <c r="D25" s="22" t="s">
        <v>17</v>
      </c>
      <c r="E25" s="23">
        <f t="shared" si="1"/>
        <v>13138.3</v>
      </c>
      <c r="F25" s="23">
        <f t="shared" ref="F25:L25" si="4">F28</f>
        <v>1138.8</v>
      </c>
      <c r="G25" s="23">
        <f t="shared" si="4"/>
        <v>1270.4000000000001</v>
      </c>
      <c r="H25" s="23">
        <f t="shared" si="4"/>
        <v>1674.4</v>
      </c>
      <c r="I25" s="23">
        <f t="shared" si="4"/>
        <v>2626.7</v>
      </c>
      <c r="J25" s="23">
        <f t="shared" si="4"/>
        <v>3171.9</v>
      </c>
      <c r="K25" s="23">
        <f t="shared" si="4"/>
        <v>3256.1000000000004</v>
      </c>
      <c r="L25" s="23">
        <f t="shared" si="4"/>
        <v>3500.7999999999997</v>
      </c>
    </row>
    <row r="26" spans="2:12" ht="24" x14ac:dyDescent="0.2">
      <c r="B26" s="84"/>
      <c r="C26" s="84" t="s">
        <v>31</v>
      </c>
      <c r="D26" s="11" t="s">
        <v>18</v>
      </c>
      <c r="E26" s="23">
        <f t="shared" si="1"/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46"/>
    </row>
    <row r="27" spans="2:12" x14ac:dyDescent="0.2">
      <c r="B27" s="85"/>
      <c r="C27" s="85"/>
      <c r="D27" s="11" t="s">
        <v>19</v>
      </c>
      <c r="E27" s="23">
        <f t="shared" si="1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46"/>
    </row>
    <row r="28" spans="2:12" ht="36" x14ac:dyDescent="0.2">
      <c r="B28" s="85"/>
      <c r="C28" s="85"/>
      <c r="D28" s="11" t="s">
        <v>20</v>
      </c>
      <c r="E28" s="23">
        <f t="shared" si="1"/>
        <v>13138.3</v>
      </c>
      <c r="F28" s="24">
        <f>табл.8!J18</f>
        <v>1138.8</v>
      </c>
      <c r="G28" s="24">
        <f>табл.8!K18</f>
        <v>1270.4000000000001</v>
      </c>
      <c r="H28" s="24">
        <f>табл.8!L18</f>
        <v>1674.4</v>
      </c>
      <c r="I28" s="24">
        <f>табл.8!M18</f>
        <v>2626.7</v>
      </c>
      <c r="J28" s="24">
        <f>табл.8!N18</f>
        <v>3171.9</v>
      </c>
      <c r="K28" s="24">
        <f>табл.8!O18</f>
        <v>3256.1000000000004</v>
      </c>
      <c r="L28" s="24">
        <f>табл.8!P18</f>
        <v>3500.7999999999997</v>
      </c>
    </row>
    <row r="29" spans="2:12" ht="24" x14ac:dyDescent="0.2">
      <c r="B29" s="85"/>
      <c r="C29" s="85"/>
      <c r="D29" s="11" t="s">
        <v>21</v>
      </c>
      <c r="E29" s="23">
        <f t="shared" si="1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46"/>
    </row>
    <row r="30" spans="2:12" ht="24" x14ac:dyDescent="0.2">
      <c r="B30" s="85"/>
      <c r="C30" s="85"/>
      <c r="D30" s="11" t="s">
        <v>22</v>
      </c>
      <c r="E30" s="23">
        <f t="shared" si="1"/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46"/>
    </row>
    <row r="31" spans="2:12" x14ac:dyDescent="0.2">
      <c r="B31" s="86"/>
      <c r="C31" s="86"/>
      <c r="D31" s="11" t="s">
        <v>23</v>
      </c>
      <c r="E31" s="23">
        <f t="shared" si="1"/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6"/>
    </row>
  </sheetData>
  <mergeCells count="16">
    <mergeCell ref="E8:L8"/>
    <mergeCell ref="H1:J1"/>
    <mergeCell ref="H2:J2"/>
    <mergeCell ref="B3:J3"/>
    <mergeCell ref="B4:J4"/>
    <mergeCell ref="B5:J5"/>
    <mergeCell ref="B6:J6"/>
    <mergeCell ref="D8:D9"/>
    <mergeCell ref="B8:B9"/>
    <mergeCell ref="C8:C9"/>
    <mergeCell ref="C26:C31"/>
    <mergeCell ref="C11:C17"/>
    <mergeCell ref="B19:B24"/>
    <mergeCell ref="C19:C24"/>
    <mergeCell ref="B26:B31"/>
    <mergeCell ref="B11:B17"/>
  </mergeCells>
  <phoneticPr fontId="10" type="noConversion"/>
  <pageMargins left="0.25" right="0.25" top="0.21" bottom="0.27" header="0.2" footer="0.2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табл.8</vt:lpstr>
      <vt:lpstr>табл.9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Opr.otdel-1</cp:lastModifiedBy>
  <cp:lastPrinted>2021-10-11T08:45:23Z</cp:lastPrinted>
  <dcterms:created xsi:type="dcterms:W3CDTF">2013-10-25T08:26:03Z</dcterms:created>
  <dcterms:modified xsi:type="dcterms:W3CDTF">2021-10-11T08:50:05Z</dcterms:modified>
</cp:coreProperties>
</file>